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ФОТ 3 кв" sheetId="1" r:id="rId1"/>
  </sheets>
  <definedNames/>
  <calcPr fullCalcOnLoad="1"/>
</workbook>
</file>

<file path=xl/sharedStrings.xml><?xml version="1.0" encoding="utf-8"?>
<sst xmlns="http://schemas.openxmlformats.org/spreadsheetml/2006/main" count="34" uniqueCount="22">
  <si>
    <t>Управление образования Администрации города Великие Луки</t>
  </si>
  <si>
    <t>Начальник управления образования                                             Т.О.Лозницкая</t>
  </si>
  <si>
    <t>Наименование категории работников образовательных  учреждений</t>
  </si>
  <si>
    <t>№ строки</t>
  </si>
  <si>
    <t>Среднесписочная численность работников образовательных учреждений в субъекте Российской Федерации, тыс,человек</t>
  </si>
  <si>
    <t>Размер фонда оплаты труда работников списочного состава без начислений, тыс.рублей</t>
  </si>
  <si>
    <r>
      <rPr>
        <b/>
        <sz val="11"/>
        <color indexed="8"/>
        <rFont val="Calibri"/>
        <family val="2"/>
      </rPr>
      <t xml:space="preserve">Справочно: </t>
    </r>
    <r>
      <rPr>
        <sz val="11"/>
        <color theme="1"/>
        <rFont val="Calibri"/>
        <family val="2"/>
      </rPr>
      <t>Размер фонда оплаты труда работников списочного состава и внешних совместителей без начислений, тыс.рублей</t>
    </r>
  </si>
  <si>
    <t>Размер средней заработной платы работников образовательных учреждений в субъекте Российской Федерации, рублей (гр.4/гр.3)</t>
  </si>
  <si>
    <t>педагогические работники дошкольных образовательных учреждений</t>
  </si>
  <si>
    <t>педагогические работники учреждений, реализующих программы общего образования(сумма строк 03 и 04)</t>
  </si>
  <si>
    <t>01</t>
  </si>
  <si>
    <t>02</t>
  </si>
  <si>
    <t xml:space="preserve">     учителя общеобразовательных учреждений</t>
  </si>
  <si>
    <t xml:space="preserve">    педагогические работники учреждений,                            реализующих программы общего образования(без учета учителей)</t>
  </si>
  <si>
    <t>03</t>
  </si>
  <si>
    <t>04</t>
  </si>
  <si>
    <t>педагогические работники учреждений дополнительного образования детей</t>
  </si>
  <si>
    <t>05</t>
  </si>
  <si>
    <t>июль   2013 года</t>
  </si>
  <si>
    <t>август   2013 года</t>
  </si>
  <si>
    <t>сентябрь    2013 года</t>
  </si>
  <si>
    <t>за 3 кв. 2013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</si>
</sst>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_-* #,##0.0_р_._-;\-* #,##0.0_р_._-;_-* &quot;-&quot;_р_._-;_-@_-"/>
    <numFmt numFmtId="168" formatCode="_-* #,##0.00_р_._-;\-* #,##0.00_р_._-;_-* &quot;-&quot;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1" fontId="38" fillId="0" borderId="11" xfId="0" applyNumberFormat="1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166" fontId="2" fillId="0" borderId="15" xfId="0" applyNumberFormat="1" applyFon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64" fontId="21" fillId="0" borderId="11" xfId="0" applyNumberFormat="1" applyFont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wrapText="1"/>
    </xf>
    <xf numFmtId="0" fontId="29" fillId="0" borderId="28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6"/>
  <sheetViews>
    <sheetView tabSelected="1" zoomScalePageLayoutView="0" workbookViewId="0" topLeftCell="A1">
      <selection activeCell="E18" sqref="E18:E19"/>
    </sheetView>
  </sheetViews>
  <sheetFormatPr defaultColWidth="9.140625" defaultRowHeight="15"/>
  <cols>
    <col min="1" max="1" width="41.57421875" style="0" customWidth="1"/>
    <col min="2" max="2" width="8.140625" style="0" customWidth="1"/>
    <col min="3" max="3" width="6.28125" style="0" customWidth="1"/>
    <col min="4" max="4" width="9.140625" style="0" customWidth="1"/>
    <col min="5" max="5" width="10.28125" style="0" customWidth="1"/>
    <col min="6" max="6" width="10.8515625" style="0" customWidth="1"/>
    <col min="7" max="7" width="10.28125" style="0" customWidth="1"/>
    <col min="8" max="8" width="12.00390625" style="0" customWidth="1"/>
    <col min="9" max="9" width="12.140625" style="0" customWidth="1"/>
    <col min="10" max="10" width="13.28125" style="0" customWidth="1"/>
    <col min="11" max="14" width="9.140625" style="0" customWidth="1"/>
  </cols>
  <sheetData>
    <row r="2" ht="15">
      <c r="A2" s="3" t="s">
        <v>0</v>
      </c>
    </row>
    <row r="3" ht="15.75" thickBot="1"/>
    <row r="4" spans="1:18" ht="15" customHeight="1">
      <c r="A4" s="26" t="s">
        <v>2</v>
      </c>
      <c r="B4" s="29" t="s">
        <v>3</v>
      </c>
      <c r="C4" s="31" t="s">
        <v>18</v>
      </c>
      <c r="D4" s="32"/>
      <c r="E4" s="32"/>
      <c r="F4" s="33"/>
      <c r="G4" s="31" t="s">
        <v>19</v>
      </c>
      <c r="H4" s="32"/>
      <c r="I4" s="32"/>
      <c r="J4" s="33"/>
      <c r="K4" s="31" t="s">
        <v>20</v>
      </c>
      <c r="L4" s="32"/>
      <c r="M4" s="32"/>
      <c r="N4" s="33"/>
      <c r="O4" s="31" t="s">
        <v>21</v>
      </c>
      <c r="P4" s="32"/>
      <c r="Q4" s="32"/>
      <c r="R4" s="33"/>
    </row>
    <row r="5" spans="1:18" ht="15">
      <c r="A5" s="27"/>
      <c r="B5" s="30"/>
      <c r="C5" s="23" t="s">
        <v>4</v>
      </c>
      <c r="D5" s="17" t="s">
        <v>5</v>
      </c>
      <c r="E5" s="17" t="s">
        <v>6</v>
      </c>
      <c r="F5" s="20" t="s">
        <v>7</v>
      </c>
      <c r="G5" s="23" t="s">
        <v>4</v>
      </c>
      <c r="H5" s="17" t="s">
        <v>5</v>
      </c>
      <c r="I5" s="17" t="s">
        <v>6</v>
      </c>
      <c r="J5" s="20" t="s">
        <v>7</v>
      </c>
      <c r="K5" s="23" t="s">
        <v>4</v>
      </c>
      <c r="L5" s="17" t="s">
        <v>5</v>
      </c>
      <c r="M5" s="17" t="s">
        <v>6</v>
      </c>
      <c r="N5" s="20" t="s">
        <v>7</v>
      </c>
      <c r="O5" s="23" t="s">
        <v>4</v>
      </c>
      <c r="P5" s="17" t="s">
        <v>5</v>
      </c>
      <c r="Q5" s="17" t="s">
        <v>6</v>
      </c>
      <c r="R5" s="20" t="s">
        <v>7</v>
      </c>
    </row>
    <row r="6" spans="1:18" ht="15">
      <c r="A6" s="27"/>
      <c r="B6" s="30"/>
      <c r="C6" s="24"/>
      <c r="D6" s="18"/>
      <c r="E6" s="18"/>
      <c r="F6" s="21"/>
      <c r="G6" s="24"/>
      <c r="H6" s="18"/>
      <c r="I6" s="18"/>
      <c r="J6" s="21"/>
      <c r="K6" s="24"/>
      <c r="L6" s="18"/>
      <c r="M6" s="18"/>
      <c r="N6" s="21"/>
      <c r="O6" s="24"/>
      <c r="P6" s="18"/>
      <c r="Q6" s="18"/>
      <c r="R6" s="21"/>
    </row>
    <row r="7" spans="1:18" ht="90" customHeight="1">
      <c r="A7" s="28"/>
      <c r="B7" s="30"/>
      <c r="C7" s="25"/>
      <c r="D7" s="19"/>
      <c r="E7" s="19"/>
      <c r="F7" s="22"/>
      <c r="G7" s="25"/>
      <c r="H7" s="19"/>
      <c r="I7" s="19"/>
      <c r="J7" s="22"/>
      <c r="K7" s="25"/>
      <c r="L7" s="19"/>
      <c r="M7" s="19"/>
      <c r="N7" s="22"/>
      <c r="O7" s="25"/>
      <c r="P7" s="19"/>
      <c r="Q7" s="19"/>
      <c r="R7" s="22"/>
    </row>
    <row r="8" spans="1:18" ht="15">
      <c r="A8" s="4">
        <v>1</v>
      </c>
      <c r="B8" s="10">
        <v>2</v>
      </c>
      <c r="C8" s="12">
        <v>3</v>
      </c>
      <c r="D8" s="5">
        <v>4</v>
      </c>
      <c r="E8" s="6">
        <v>5</v>
      </c>
      <c r="F8" s="13">
        <v>6</v>
      </c>
      <c r="G8" s="12">
        <v>3</v>
      </c>
      <c r="H8" s="5">
        <v>4</v>
      </c>
      <c r="I8" s="6">
        <v>5</v>
      </c>
      <c r="J8" s="13">
        <v>6</v>
      </c>
      <c r="K8" s="12">
        <v>3</v>
      </c>
      <c r="L8" s="5">
        <v>4</v>
      </c>
      <c r="M8" s="6">
        <v>5</v>
      </c>
      <c r="N8" s="13">
        <v>6</v>
      </c>
      <c r="O8" s="12">
        <v>3</v>
      </c>
      <c r="P8" s="5">
        <v>4</v>
      </c>
      <c r="Q8" s="6">
        <v>5</v>
      </c>
      <c r="R8" s="13">
        <v>6</v>
      </c>
    </row>
    <row r="9" spans="1:18" ht="27.75" customHeight="1">
      <c r="A9" s="7" t="s">
        <v>8</v>
      </c>
      <c r="B9" s="11" t="s">
        <v>10</v>
      </c>
      <c r="C9" s="14">
        <v>0.586</v>
      </c>
      <c r="D9" s="9">
        <v>7818.356</v>
      </c>
      <c r="E9" s="9">
        <v>7919.642</v>
      </c>
      <c r="F9" s="15">
        <f>D9/C9</f>
        <v>13341.904436860068</v>
      </c>
      <c r="G9" s="14">
        <v>0.586</v>
      </c>
      <c r="H9" s="9">
        <v>7311.387</v>
      </c>
      <c r="I9" s="9">
        <v>7392.911</v>
      </c>
      <c r="J9" s="15">
        <f>H9/G9</f>
        <v>12476.769624573379</v>
      </c>
      <c r="K9" s="14">
        <v>0.572</v>
      </c>
      <c r="L9" s="9">
        <v>9354.3</v>
      </c>
      <c r="M9" s="9">
        <v>9535.8</v>
      </c>
      <c r="N9" s="15">
        <f>L9/K9</f>
        <v>16353.67132867133</v>
      </c>
      <c r="O9" s="14">
        <f>(C9+G9+K9)/3</f>
        <v>0.5813333333333333</v>
      </c>
      <c r="P9" s="9">
        <f>(D9+H9+L9)</f>
        <v>24484.042999999998</v>
      </c>
      <c r="Q9" s="16">
        <f>E9+I9+M9</f>
        <v>24848.353</v>
      </c>
      <c r="R9" s="15">
        <f>P9/O9/3</f>
        <v>14039.015481651377</v>
      </c>
    </row>
    <row r="10" spans="1:18" ht="39">
      <c r="A10" s="7" t="s">
        <v>9</v>
      </c>
      <c r="B10" s="11" t="s">
        <v>11</v>
      </c>
      <c r="C10" s="14">
        <f>C11+C12</f>
        <v>0.65</v>
      </c>
      <c r="D10" s="9">
        <f>D11+D12</f>
        <v>846.816</v>
      </c>
      <c r="E10" s="9">
        <f>E11+E12</f>
        <v>859.454</v>
      </c>
      <c r="F10" s="15">
        <f>D10/C10</f>
        <v>1302.793846153846</v>
      </c>
      <c r="G10" s="14">
        <f>G11+G12</f>
        <v>0.656</v>
      </c>
      <c r="H10" s="9">
        <f>H11+H12</f>
        <v>6854.563</v>
      </c>
      <c r="I10" s="9">
        <f>I11+I12</f>
        <v>6869.935</v>
      </c>
      <c r="J10" s="15">
        <f>H10/G10</f>
        <v>10449.028963414634</v>
      </c>
      <c r="K10" s="14">
        <f>K11+K12</f>
        <v>0.696</v>
      </c>
      <c r="L10" s="9">
        <f>L11+L12</f>
        <v>15434.5</v>
      </c>
      <c r="M10" s="9">
        <f>M11+M12</f>
        <v>15702.7</v>
      </c>
      <c r="N10" s="15">
        <f>L10/K10</f>
        <v>22176.005747126437</v>
      </c>
      <c r="O10" s="14">
        <f>(C10+G10+K10)/3</f>
        <v>0.6673333333333332</v>
      </c>
      <c r="P10" s="9">
        <f>(D10+H10+L10)</f>
        <v>23135.879</v>
      </c>
      <c r="Q10" s="16">
        <f>E10+I10+M10</f>
        <v>23432.089</v>
      </c>
      <c r="R10" s="15">
        <f>P10/O10/3</f>
        <v>11556.383116883118</v>
      </c>
    </row>
    <row r="11" spans="1:18" ht="15">
      <c r="A11" s="1" t="s">
        <v>12</v>
      </c>
      <c r="B11" s="11" t="s">
        <v>14</v>
      </c>
      <c r="C11" s="14">
        <v>0.552</v>
      </c>
      <c r="D11" s="9">
        <v>494.218</v>
      </c>
      <c r="E11" s="9">
        <v>506.856</v>
      </c>
      <c r="F11" s="15">
        <f>D11/C11</f>
        <v>895.3224637681159</v>
      </c>
      <c r="G11" s="14">
        <v>0.553</v>
      </c>
      <c r="H11" s="9">
        <v>5912.787</v>
      </c>
      <c r="I11" s="9">
        <v>5912.787</v>
      </c>
      <c r="J11" s="15">
        <f>H11/G11</f>
        <v>10692.200723327305</v>
      </c>
      <c r="K11" s="14">
        <v>0.555</v>
      </c>
      <c r="L11" s="9">
        <v>12837.7</v>
      </c>
      <c r="M11" s="8">
        <v>13009.2</v>
      </c>
      <c r="N11" s="15">
        <f>L11/K11</f>
        <v>23130.99099099099</v>
      </c>
      <c r="O11" s="14">
        <f>(C11+G11+K11)/3</f>
        <v>0.5533333333333333</v>
      </c>
      <c r="P11" s="9">
        <f>(D11+H11+L11)</f>
        <v>19244.705</v>
      </c>
      <c r="Q11" s="16">
        <f>E11+I11+M11</f>
        <v>19428.843</v>
      </c>
      <c r="R11" s="15">
        <f>P11/O11/3</f>
        <v>11593.195783132533</v>
      </c>
    </row>
    <row r="12" spans="1:18" ht="39">
      <c r="A12" s="7" t="s">
        <v>13</v>
      </c>
      <c r="B12" s="11" t="s">
        <v>15</v>
      </c>
      <c r="C12" s="14">
        <f>0.65-0.552</f>
        <v>0.09799999999999998</v>
      </c>
      <c r="D12" s="9">
        <f>846.816-494.218</f>
        <v>352.598</v>
      </c>
      <c r="E12" s="9">
        <f>859.454-506.856</f>
        <v>352.59799999999996</v>
      </c>
      <c r="F12" s="15">
        <f>D12/C12</f>
        <v>3597.9387755102052</v>
      </c>
      <c r="G12" s="14">
        <f>0.656-0.553</f>
        <v>0.10299999999999998</v>
      </c>
      <c r="H12" s="9">
        <f>6854.563-5912.787</f>
        <v>941.7759999999998</v>
      </c>
      <c r="I12" s="9">
        <f>6869.935-5912.787</f>
        <v>957.1480000000001</v>
      </c>
      <c r="J12" s="15">
        <f>H12/G12</f>
        <v>9143.456310679612</v>
      </c>
      <c r="K12" s="14">
        <f>0.696-0.555</f>
        <v>0.1409999999999999</v>
      </c>
      <c r="L12" s="9">
        <f>15435.5-12838.7</f>
        <v>2596.7999999999993</v>
      </c>
      <c r="M12" s="8">
        <f>15702.7-13009.2</f>
        <v>2693.5</v>
      </c>
      <c r="N12" s="15">
        <f>L12/K12</f>
        <v>18417.02127659575</v>
      </c>
      <c r="O12" s="14">
        <f>(C12+G12+K12)/3</f>
        <v>0.11399999999999995</v>
      </c>
      <c r="P12" s="9">
        <f>(D12+H12+L12)</f>
        <v>3891.173999999999</v>
      </c>
      <c r="Q12" s="16">
        <f>E12+I12+M12</f>
        <v>4003.246</v>
      </c>
      <c r="R12" s="15">
        <f>P12/O12/3</f>
        <v>11377.701754385967</v>
      </c>
    </row>
    <row r="13" spans="1:18" ht="26.25">
      <c r="A13" s="7" t="s">
        <v>16</v>
      </c>
      <c r="B13" s="11" t="s">
        <v>17</v>
      </c>
      <c r="C13" s="14">
        <v>0.088</v>
      </c>
      <c r="D13" s="9">
        <v>168.13</v>
      </c>
      <c r="E13" s="9">
        <v>175.155</v>
      </c>
      <c r="F13" s="15">
        <f>D13/C13</f>
        <v>1910.568181818182</v>
      </c>
      <c r="G13" s="14">
        <v>0.088</v>
      </c>
      <c r="H13" s="9">
        <v>505.283</v>
      </c>
      <c r="I13" s="9">
        <v>527.239</v>
      </c>
      <c r="J13" s="15">
        <f>H13/G13</f>
        <v>5741.852272727273</v>
      </c>
      <c r="K13" s="14">
        <v>0.079</v>
      </c>
      <c r="L13" s="9">
        <v>1066.8</v>
      </c>
      <c r="M13" s="8">
        <v>1331</v>
      </c>
      <c r="N13" s="15">
        <f>L13/K13</f>
        <v>13503.797468354429</v>
      </c>
      <c r="O13" s="14">
        <f>(C13+G13+K13)/3</f>
        <v>0.085</v>
      </c>
      <c r="P13" s="9">
        <f>(D13+H13+L13)</f>
        <v>1740.213</v>
      </c>
      <c r="Q13" s="16">
        <f>E13+I13+M13</f>
        <v>2033.394</v>
      </c>
      <c r="R13" s="15">
        <f>P13/O13/3</f>
        <v>6824.364705882353</v>
      </c>
    </row>
    <row r="14" spans="1:2" ht="15">
      <c r="A14" s="2"/>
      <c r="B14" s="2"/>
    </row>
    <row r="16" ht="15">
      <c r="A16" t="s">
        <v>1</v>
      </c>
    </row>
  </sheetData>
  <sheetProtection/>
  <mergeCells count="22">
    <mergeCell ref="A4:A7"/>
    <mergeCell ref="B4:B7"/>
    <mergeCell ref="C4:F4"/>
    <mergeCell ref="G4:J4"/>
    <mergeCell ref="K4:N4"/>
    <mergeCell ref="O4:R4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2013-10-15T12:27:13Z</dcterms:modified>
  <cp:category/>
  <cp:version/>
  <cp:contentType/>
  <cp:contentStatus/>
</cp:coreProperties>
</file>